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36" yWindow="0" windowWidth="29600" windowHeight="12260" tabRatio="500" activeTab="1"/>
  </bookViews>
  <sheets>
    <sheet name="Final 2011" sheetId="1" r:id="rId1"/>
    <sheet name="Proposed 2012" sheetId="2" r:id="rId2"/>
  </sheets>
  <definedNames/>
  <calcPr fullCalcOnLoad="1"/>
</workbook>
</file>

<file path=xl/sharedStrings.xml><?xml version="1.0" encoding="utf-8"?>
<sst xmlns="http://schemas.openxmlformats.org/spreadsheetml/2006/main" count="192" uniqueCount="162">
  <si>
    <t>Media Democracy Fund (MPREPP)</t>
  </si>
  <si>
    <t>William Penn Foundation (MPREPP)</t>
  </si>
  <si>
    <t>Benton Foundation (MPREPP)</t>
  </si>
  <si>
    <t>Total MediaWire</t>
  </si>
  <si>
    <t>MediaWire Blogger (1 P-t)</t>
  </si>
  <si>
    <t>MediaWire Bloggers (3 P-T)</t>
  </si>
  <si>
    <t>Total Grant Funding</t>
  </si>
  <si>
    <t>Collaborative Fundraiser (Feb 2012)</t>
  </si>
  <si>
    <t>Cartoon Network (Visual Journalism)</t>
  </si>
  <si>
    <t>Tableau (Visual Journalism)</t>
  </si>
  <si>
    <t>Salaries--FTE</t>
  </si>
  <si>
    <t>MPREP Reporting Fund</t>
  </si>
  <si>
    <t>Media Policy Reporting and Education Program</t>
  </si>
  <si>
    <t>FNP Fee</t>
  </si>
  <si>
    <t>Collaborative Fundraiser</t>
  </si>
  <si>
    <t>Total Collaborative Fundraiser</t>
  </si>
  <si>
    <t>Metrics Experiment</t>
  </si>
  <si>
    <t>Metrics Reporting Fund</t>
  </si>
  <si>
    <t>Total Metrics Experiment</t>
  </si>
  <si>
    <t>Total Sponsorships</t>
  </si>
  <si>
    <t>Wallace Global (actual)</t>
  </si>
  <si>
    <t>Restricted Grants--none confirmed; all projected</t>
  </si>
  <si>
    <t>EBS Companies (Metric Collaborative Experiment)</t>
  </si>
  <si>
    <t>Project Expense</t>
  </si>
  <si>
    <t>Revenue</t>
  </si>
  <si>
    <t>Unrestricted Grants</t>
  </si>
  <si>
    <t>Restricted Grants</t>
  </si>
  <si>
    <t>Office Space</t>
  </si>
  <si>
    <t>Office supplies</t>
  </si>
  <si>
    <t>Partial Media Policy Org Dispersements</t>
  </si>
  <si>
    <t>FNP fee</t>
  </si>
  <si>
    <t>Total Money/Elections Collaboration</t>
  </si>
  <si>
    <t>Media Policy Org Dispersements</t>
  </si>
  <si>
    <t>MP Ed and Reporting Total</t>
  </si>
  <si>
    <t>Jo Ellen Kaiser, Executive Director</t>
  </si>
  <si>
    <t>Erin Polgreen, Managing Director</t>
  </si>
  <si>
    <t>Media Policy Blogger</t>
  </si>
  <si>
    <t>Media Policy Editor</t>
  </si>
  <si>
    <t>2011 Organizational Dispersement</t>
  </si>
  <si>
    <t>Campaign Cash/Money Elections Collaboration</t>
  </si>
  <si>
    <t>MediaWire</t>
  </si>
  <si>
    <t>Total Earned Revenue</t>
  </si>
  <si>
    <t>Innovation/Incubation Lab Fees</t>
  </si>
  <si>
    <t>Media Policy Education and Reporting Pilot Program</t>
  </si>
  <si>
    <t>Innovation/Incubation Lab</t>
  </si>
  <si>
    <t>Total Innovation/Incubation Lab</t>
  </si>
  <si>
    <t>Total Project Expense (Direct Costs)</t>
  </si>
  <si>
    <t xml:space="preserve">MediaWire Editor </t>
  </si>
  <si>
    <t>New Revenue Generation Lab Experiment</t>
  </si>
  <si>
    <t>Earned Revenue</t>
  </si>
  <si>
    <t>Open Society Institute</t>
  </si>
  <si>
    <t xml:space="preserve">PR Support </t>
  </si>
  <si>
    <t>FNP Fee</t>
  </si>
  <si>
    <t>TMC 2011 Budget</t>
  </si>
  <si>
    <t>Annual Meeting</t>
  </si>
  <si>
    <t>Projected Sponsorships</t>
  </si>
  <si>
    <t>Balance</t>
  </si>
  <si>
    <t>Tracy Van Slyke, Outgoing Director</t>
  </si>
  <si>
    <t>Total Grant Funding</t>
  </si>
  <si>
    <t>Total Revenue</t>
  </si>
  <si>
    <t>Expense</t>
  </si>
  <si>
    <t>General Operations Expense</t>
  </si>
  <si>
    <t>Salaries</t>
  </si>
  <si>
    <t>Benefits</t>
  </si>
  <si>
    <t xml:space="preserve">Total Personnel </t>
  </si>
  <si>
    <t xml:space="preserve">Non-personnel Administrative </t>
  </si>
  <si>
    <t>Telephone/Conference Call line</t>
  </si>
  <si>
    <t>Travel and Lodging</t>
  </si>
  <si>
    <t>Web site and List Serve</t>
  </si>
  <si>
    <t xml:space="preserve">Total Non-Personnel Administrative </t>
  </si>
  <si>
    <t>Total General Operations Expense</t>
  </si>
  <si>
    <t>Total Expenses</t>
  </si>
  <si>
    <t>Memberships</t>
  </si>
  <si>
    <t xml:space="preserve">Grant Balance Carryover from 2010 </t>
  </si>
  <si>
    <t>Includes Funds from Wallace Global and Arca (June-July year)</t>
  </si>
  <si>
    <t>Personnel</t>
  </si>
  <si>
    <t>Membership</t>
  </si>
  <si>
    <t>Total Membership</t>
  </si>
  <si>
    <t>TMC Annual Meeting</t>
  </si>
  <si>
    <t>II Lab programs</t>
  </si>
  <si>
    <t>Wyncote Foundation (Campaign Cash)</t>
  </si>
  <si>
    <t>Harnisch Foundation (Revenue Generation)</t>
  </si>
  <si>
    <t>Worse Case</t>
  </si>
  <si>
    <t>Harnisch (Collab Fundraiser Seed Money)</t>
  </si>
  <si>
    <t>Donations</t>
  </si>
  <si>
    <t>Major Donor Campaign</t>
  </si>
  <si>
    <t>Individual Donor Campaign</t>
  </si>
  <si>
    <t>Total Donations</t>
  </si>
  <si>
    <t>Notes</t>
  </si>
  <si>
    <t>Expected=2010</t>
  </si>
  <si>
    <t>Received in-kind in 2011</t>
  </si>
  <si>
    <t>Jo Ellen</t>
  </si>
  <si>
    <t>Contractors</t>
  </si>
  <si>
    <t>Publicity Firm for Editorial Campaigns</t>
  </si>
  <si>
    <t>Media Training</t>
  </si>
  <si>
    <t>*do we subsidize media training?</t>
  </si>
  <si>
    <t>See D39</t>
  </si>
  <si>
    <t>Regional Meetings</t>
  </si>
  <si>
    <t>Budget</t>
  </si>
  <si>
    <t>PR Firm (Best Case: $5,000)</t>
  </si>
  <si>
    <t>Open Society Institute (campaign cash)</t>
  </si>
  <si>
    <t>William Penn (Campaign Cash)</t>
  </si>
  <si>
    <t>Staff Time (best case): 50% staffer, 5% ED ($20K)</t>
  </si>
  <si>
    <t>Staff Time (best case): 50% staffer, 20% ED ($30K)</t>
  </si>
  <si>
    <t>Staff Time  (best case): 50% staffer 2 months</t>
  </si>
  <si>
    <t>Razoo website</t>
  </si>
  <si>
    <t>includes sponsorships</t>
  </si>
  <si>
    <t>Website Redesign</t>
  </si>
  <si>
    <t>Sponsorships</t>
  </si>
  <si>
    <t>Non-TMC Conf/Org Registration</t>
  </si>
  <si>
    <t>Travel/Lodging</t>
  </si>
  <si>
    <t>Entertainment/Meals</t>
  </si>
  <si>
    <t>for TMC members/contacts</t>
  </si>
  <si>
    <t>$750/trip ave (airfare, lodging, taxi)</t>
  </si>
  <si>
    <t>NCMR/ONA/AAN/SVN in best case</t>
  </si>
  <si>
    <t>FUNDER TBD</t>
  </si>
  <si>
    <t>see Entertainment/Meals</t>
  </si>
  <si>
    <t>Donated Time/Cable for Livestream</t>
  </si>
  <si>
    <t>in-kind FSTV, other?</t>
  </si>
  <si>
    <t xml:space="preserve">FUNDER TBD </t>
  </si>
  <si>
    <t>FUNDER TBD (Glaser? Other?)</t>
  </si>
  <si>
    <t>collab fundraiser?</t>
  </si>
  <si>
    <t xml:space="preserve">Proposed </t>
  </si>
  <si>
    <t>Approved: Worst Case for Q1, Re-evaluate to "Proposed" case in Feb 2012</t>
  </si>
  <si>
    <t>Social Media Curator ($15/hr * 10 hrs)</t>
  </si>
  <si>
    <t>Collab Fundraiser Temp Assistant ($25/hr * 15 hrs * 6 wks)</t>
  </si>
  <si>
    <t>Actual</t>
  </si>
  <si>
    <t>TMC 2012 Budget</t>
  </si>
  <si>
    <t>Revised</t>
  </si>
  <si>
    <t>Dropped this project</t>
  </si>
  <si>
    <t>Not coming</t>
  </si>
  <si>
    <t>Fracking Project</t>
  </si>
  <si>
    <t>5637 per month with benefits</t>
  </si>
  <si>
    <t>Interns</t>
  </si>
  <si>
    <t>Free office space at NAM!</t>
  </si>
  <si>
    <t>Communications (/metrics/urls)</t>
  </si>
  <si>
    <t>Communications (urls for campaigns)</t>
  </si>
  <si>
    <t>Not having meeting in 2012</t>
  </si>
  <si>
    <t>May numbers</t>
  </si>
  <si>
    <t>Razoo--I believe more is coming in--complicated issue with Razoo</t>
  </si>
  <si>
    <t>Long form journalism lab</t>
  </si>
  <si>
    <t>Contractor Reimbursement</t>
  </si>
  <si>
    <t>Prize Money</t>
  </si>
  <si>
    <t>FNP fee (taken in 2011)</t>
  </si>
  <si>
    <t>Restricted, unspent</t>
  </si>
  <si>
    <t>May  Day--all volunteer/donated effort</t>
  </si>
  <si>
    <t>Long Form Journalism Lab--only cost is staff time</t>
  </si>
  <si>
    <t>Fracking Collaboration</t>
  </si>
  <si>
    <t>Fracking Reporting Fund</t>
  </si>
  <si>
    <t>FNP fee</t>
  </si>
  <si>
    <t>Total Fracking Collaboration</t>
  </si>
  <si>
    <t>Total May Day</t>
  </si>
  <si>
    <t>benefits</t>
  </si>
  <si>
    <t>P&amp;L Actuals</t>
  </si>
  <si>
    <t>Jan-May</t>
  </si>
  <si>
    <t>[restricted]</t>
  </si>
  <si>
    <t>Applied for $175 to TMC--know in Oct</t>
  </si>
  <si>
    <t>(25 out of 145K total)</t>
  </si>
  <si>
    <t>Democracy Alliance</t>
  </si>
  <si>
    <t>Project Management (20K)</t>
  </si>
  <si>
    <t>web design cost(see contractors)</t>
  </si>
  <si>
    <t>url cost (see communications)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</si>
</sst>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9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u val="single"/>
      <sz val="10"/>
      <color indexed="39"/>
      <name val="Verdana"/>
      <family val="0"/>
    </font>
    <font>
      <u val="single"/>
      <sz val="10"/>
      <color indexed="36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30" borderId="0" xfId="0" applyNumberFormat="1" applyFill="1" applyAlignment="1">
      <alignment/>
    </xf>
    <xf numFmtId="3" fontId="0" fillId="30" borderId="0" xfId="0" applyNumberFormat="1" applyFont="1" applyFill="1" applyAlignment="1">
      <alignment/>
    </xf>
    <xf numFmtId="3" fontId="2" fillId="30" borderId="0" xfId="0" applyNumberFormat="1" applyFont="1" applyFill="1" applyAlignment="1">
      <alignment/>
    </xf>
    <xf numFmtId="3" fontId="2" fillId="30" borderId="0" xfId="0" applyNumberFormat="1" applyFont="1" applyFill="1" applyAlignment="1">
      <alignment/>
    </xf>
    <xf numFmtId="3" fontId="5" fillId="30" borderId="0" xfId="0" applyNumberFormat="1" applyFont="1" applyFill="1" applyAlignment="1">
      <alignment/>
    </xf>
    <xf numFmtId="3" fontId="2" fillId="30" borderId="0" xfId="0" applyNumberFormat="1" applyFont="1" applyFill="1" applyAlignment="1">
      <alignment/>
    </xf>
    <xf numFmtId="3" fontId="0" fillId="30" borderId="0" xfId="0" applyNumberFormat="1" applyFont="1" applyFill="1" applyAlignment="1">
      <alignment/>
    </xf>
    <xf numFmtId="3" fontId="2" fillId="30" borderId="0" xfId="0" applyNumberFormat="1" applyFont="1" applyFill="1" applyAlignment="1">
      <alignment/>
    </xf>
    <xf numFmtId="3" fontId="0" fillId="30" borderId="0" xfId="0" applyNumberFormat="1" applyFont="1" applyFill="1" applyAlignment="1">
      <alignment/>
    </xf>
    <xf numFmtId="3" fontId="5" fillId="30" borderId="0" xfId="0" applyNumberFormat="1" applyFont="1" applyFill="1" applyAlignment="1">
      <alignment/>
    </xf>
    <xf numFmtId="0" fontId="0" fillId="31" borderId="0" xfId="0" applyFill="1" applyAlignment="1">
      <alignment/>
    </xf>
    <xf numFmtId="0" fontId="0" fillId="31" borderId="0" xfId="0" applyFont="1" applyFill="1" applyAlignment="1">
      <alignment/>
    </xf>
    <xf numFmtId="3" fontId="0" fillId="31" borderId="0" xfId="0" applyNumberFormat="1" applyFill="1" applyAlignment="1">
      <alignment/>
    </xf>
    <xf numFmtId="0" fontId="2" fillId="31" borderId="0" xfId="0" applyFont="1" applyFill="1" applyAlignment="1">
      <alignment/>
    </xf>
    <xf numFmtId="3" fontId="2" fillId="31" borderId="0" xfId="0" applyNumberFormat="1" applyFont="1" applyFill="1" applyAlignment="1">
      <alignment/>
    </xf>
    <xf numFmtId="3" fontId="0" fillId="31" borderId="0" xfId="0" applyNumberFormat="1" applyFont="1" applyFill="1" applyAlignment="1">
      <alignment/>
    </xf>
    <xf numFmtId="3" fontId="2" fillId="31" borderId="0" xfId="0" applyNumberFormat="1" applyFont="1" applyFill="1" applyAlignment="1">
      <alignment/>
    </xf>
    <xf numFmtId="0" fontId="2" fillId="31" borderId="0" xfId="0" applyFont="1" applyFill="1" applyAlignment="1">
      <alignment/>
    </xf>
    <xf numFmtId="3" fontId="5" fillId="31" borderId="0" xfId="0" applyNumberFormat="1" applyFont="1" applyFill="1" applyAlignment="1">
      <alignment/>
    </xf>
    <xf numFmtId="3" fontId="2" fillId="31" borderId="0" xfId="0" applyNumberFormat="1" applyFont="1" applyFill="1" applyAlignment="1">
      <alignment/>
    </xf>
    <xf numFmtId="0" fontId="0" fillId="31" borderId="0" xfId="0" applyFont="1" applyFill="1" applyAlignment="1">
      <alignment/>
    </xf>
    <xf numFmtId="3" fontId="0" fillId="7" borderId="0" xfId="0" applyNumberFormat="1" applyFill="1" applyAlignment="1">
      <alignment/>
    </xf>
    <xf numFmtId="3" fontId="0" fillId="7" borderId="0" xfId="0" applyNumberFormat="1" applyFont="1" applyFill="1" applyAlignment="1">
      <alignment/>
    </xf>
    <xf numFmtId="3" fontId="0" fillId="7" borderId="0" xfId="0" applyNumberFormat="1" applyFont="1" applyFill="1" applyAlignment="1">
      <alignment/>
    </xf>
    <xf numFmtId="3" fontId="2" fillId="7" borderId="0" xfId="0" applyNumberFormat="1" applyFont="1" applyFill="1" applyAlignment="1">
      <alignment/>
    </xf>
    <xf numFmtId="3" fontId="5" fillId="7" borderId="0" xfId="0" applyNumberFormat="1" applyFont="1" applyFill="1" applyAlignment="1">
      <alignment/>
    </xf>
    <xf numFmtId="3" fontId="2" fillId="7" borderId="0" xfId="0" applyNumberFormat="1" applyFont="1" applyFill="1" applyAlignment="1">
      <alignment/>
    </xf>
    <xf numFmtId="3" fontId="0" fillId="7" borderId="0" xfId="0" applyNumberFormat="1" applyFont="1" applyFill="1" applyAlignment="1">
      <alignment/>
    </xf>
    <xf numFmtId="3" fontId="2" fillId="7" borderId="0" xfId="0" applyNumberFormat="1" applyFont="1" applyFill="1" applyAlignment="1">
      <alignment/>
    </xf>
    <xf numFmtId="3" fontId="0" fillId="7" borderId="0" xfId="0" applyNumberFormat="1" applyFont="1" applyFill="1" applyAlignment="1">
      <alignment/>
    </xf>
    <xf numFmtId="3" fontId="2" fillId="7" borderId="0" xfId="0" applyNumberFormat="1" applyFont="1" applyFill="1" applyAlignment="1">
      <alignment/>
    </xf>
    <xf numFmtId="3" fontId="5" fillId="7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0</xdr:row>
      <xdr:rowOff>771525</xdr:rowOff>
    </xdr:to>
    <xdr:pic>
      <xdr:nvPicPr>
        <xdr:cNvPr id="1" name="Picture 1" descr="The Media Consortium 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5"/>
  <sheetViews>
    <sheetView workbookViewId="0" topLeftCell="A1">
      <selection activeCell="F60" sqref="F60"/>
    </sheetView>
  </sheetViews>
  <sheetFormatPr defaultColWidth="11.00390625" defaultRowHeight="12.75"/>
  <cols>
    <col min="1" max="1" width="46.625" style="0" customWidth="1"/>
    <col min="2" max="2" width="8.75390625" style="0" customWidth="1"/>
  </cols>
  <sheetData>
    <row r="1" ht="63" customHeight="1"/>
    <row r="2" ht="24.75" customHeight="1">
      <c r="A2" s="1" t="s">
        <v>53</v>
      </c>
    </row>
    <row r="4" ht="12.75">
      <c r="A4" s="3" t="s">
        <v>24</v>
      </c>
    </row>
    <row r="6" ht="12.75">
      <c r="A6" s="1" t="s">
        <v>25</v>
      </c>
    </row>
    <row r="7" spans="1:2" ht="12.75">
      <c r="A7" t="s">
        <v>50</v>
      </c>
      <c r="B7" s="2">
        <v>100000</v>
      </c>
    </row>
    <row r="8" spans="1:3" ht="12.75">
      <c r="A8" s="12" t="s">
        <v>73</v>
      </c>
      <c r="B8" s="2">
        <v>85000</v>
      </c>
      <c r="C8" s="12" t="s">
        <v>74</v>
      </c>
    </row>
    <row r="9" ht="12.75">
      <c r="B9" s="2"/>
    </row>
    <row r="10" spans="1:2" ht="12.75">
      <c r="A10" s="9" t="s">
        <v>26</v>
      </c>
      <c r="B10" s="2"/>
    </row>
    <row r="11" spans="1:2" ht="12.75">
      <c r="A11" s="12" t="s">
        <v>80</v>
      </c>
      <c r="B11" s="2">
        <v>34250</v>
      </c>
    </row>
    <row r="12" spans="1:2" ht="12.75">
      <c r="A12" s="12" t="s">
        <v>81</v>
      </c>
      <c r="B12" s="2">
        <v>10000</v>
      </c>
    </row>
    <row r="13" spans="1:2" ht="12.75">
      <c r="A13" s="12" t="s">
        <v>0</v>
      </c>
      <c r="B13" s="2">
        <v>25000</v>
      </c>
    </row>
    <row r="14" spans="1:2" ht="12.75">
      <c r="A14" s="12" t="s">
        <v>1</v>
      </c>
      <c r="B14" s="2">
        <v>5000</v>
      </c>
    </row>
    <row r="15" spans="1:2" ht="12.75">
      <c r="A15" s="12" t="s">
        <v>2</v>
      </c>
      <c r="B15" s="2">
        <v>7500</v>
      </c>
    </row>
    <row r="16" ht="12.75">
      <c r="B16" s="2"/>
    </row>
    <row r="17" spans="1:2" ht="12.75">
      <c r="A17" s="1" t="s">
        <v>58</v>
      </c>
      <c r="B17" s="6">
        <f>SUM(B7:B16)</f>
        <v>266750</v>
      </c>
    </row>
    <row r="18" spans="1:2" ht="12.75">
      <c r="A18" s="1"/>
      <c r="B18" s="6"/>
    </row>
    <row r="19" spans="1:2" ht="12.75">
      <c r="A19" s="9" t="s">
        <v>55</v>
      </c>
      <c r="B19" s="6"/>
    </row>
    <row r="20" spans="1:3" ht="12.75">
      <c r="A20" s="10" t="s">
        <v>54</v>
      </c>
      <c r="B20" s="11">
        <v>10000</v>
      </c>
      <c r="C20" s="2"/>
    </row>
    <row r="22" ht="12.75">
      <c r="A22" s="1" t="s">
        <v>49</v>
      </c>
    </row>
    <row r="23" spans="1:2" ht="12.75">
      <c r="A23" t="s">
        <v>72</v>
      </c>
      <c r="B23" s="2">
        <v>20000</v>
      </c>
    </row>
    <row r="24" spans="1:2" ht="12.75">
      <c r="A24" t="s">
        <v>42</v>
      </c>
      <c r="B24" s="2">
        <v>9000</v>
      </c>
    </row>
    <row r="25" spans="1:2" ht="12.75">
      <c r="A25" s="1" t="s">
        <v>41</v>
      </c>
      <c r="B25" s="6">
        <f>SUM(B23:B24)</f>
        <v>29000</v>
      </c>
    </row>
    <row r="27" spans="1:2" ht="12.75">
      <c r="A27" s="3" t="s">
        <v>59</v>
      </c>
      <c r="B27" s="7">
        <f>SUM(B20+B25+B17)</f>
        <v>305750</v>
      </c>
    </row>
    <row r="29" ht="12.75">
      <c r="A29" s="3" t="s">
        <v>60</v>
      </c>
    </row>
    <row r="30" ht="12.75">
      <c r="A30" s="1" t="s">
        <v>61</v>
      </c>
    </row>
    <row r="31" ht="12.75">
      <c r="A31" s="1"/>
    </row>
    <row r="32" ht="12.75">
      <c r="A32" s="13" t="s">
        <v>75</v>
      </c>
    </row>
    <row r="33" ht="12.75">
      <c r="A33" s="5" t="s">
        <v>62</v>
      </c>
    </row>
    <row r="34" spans="1:2" ht="12.75">
      <c r="A34" s="10" t="s">
        <v>57</v>
      </c>
      <c r="B34" s="2">
        <v>18750</v>
      </c>
    </row>
    <row r="35" spans="1:2" ht="12.75">
      <c r="A35" t="s">
        <v>34</v>
      </c>
      <c r="B35" s="2">
        <v>56250</v>
      </c>
    </row>
    <row r="36" spans="1:2" ht="12.75">
      <c r="A36" t="s">
        <v>35</v>
      </c>
      <c r="B36" s="2">
        <v>57000</v>
      </c>
    </row>
    <row r="37" spans="1:2" ht="12.75">
      <c r="A37" s="4" t="s">
        <v>63</v>
      </c>
      <c r="B37" s="2">
        <v>29472</v>
      </c>
    </row>
    <row r="38" spans="1:2" ht="12.75">
      <c r="A38" s="1" t="s">
        <v>64</v>
      </c>
      <c r="B38" s="6">
        <f>SUM(B34:B37)</f>
        <v>161472</v>
      </c>
    </row>
    <row r="40" ht="12.75">
      <c r="A40" s="1" t="s">
        <v>65</v>
      </c>
    </row>
    <row r="41" spans="1:2" ht="12.75">
      <c r="A41" t="s">
        <v>28</v>
      </c>
      <c r="B41" s="2">
        <v>1500</v>
      </c>
    </row>
    <row r="42" spans="1:2" ht="12.75">
      <c r="A42" t="s">
        <v>27</v>
      </c>
      <c r="B42" s="2">
        <v>2150</v>
      </c>
    </row>
    <row r="43" spans="1:2" ht="12.75">
      <c r="A43" t="s">
        <v>66</v>
      </c>
      <c r="B43" s="2">
        <v>750</v>
      </c>
    </row>
    <row r="44" spans="1:2" ht="12.75">
      <c r="A44" t="s">
        <v>67</v>
      </c>
      <c r="B44" s="2">
        <v>5000</v>
      </c>
    </row>
    <row r="45" spans="1:2" ht="12.75">
      <c r="A45" t="s">
        <v>68</v>
      </c>
      <c r="B45" s="2">
        <v>1000</v>
      </c>
    </row>
    <row r="46" spans="1:2" s="12" customFormat="1" ht="12.75">
      <c r="A46" s="14" t="s">
        <v>69</v>
      </c>
      <c r="B46" s="15">
        <f>SUM(B41:B45)</f>
        <v>10400</v>
      </c>
    </row>
    <row r="47" spans="1:2" s="12" customFormat="1" ht="12.75">
      <c r="A47" s="14"/>
      <c r="B47" s="15"/>
    </row>
    <row r="48" spans="1:2" ht="12.75">
      <c r="A48" s="1" t="s">
        <v>70</v>
      </c>
      <c r="B48" s="6">
        <f>SUM(B38+B46)</f>
        <v>171872</v>
      </c>
    </row>
    <row r="50" ht="12.75">
      <c r="A50" s="3" t="s">
        <v>23</v>
      </c>
    </row>
    <row r="51" ht="12.75">
      <c r="A51" s="14" t="s">
        <v>76</v>
      </c>
    </row>
    <row r="52" spans="1:2" ht="12.75">
      <c r="A52" s="12" t="s">
        <v>78</v>
      </c>
      <c r="B52" s="2">
        <v>6000</v>
      </c>
    </row>
    <row r="53" spans="1:2" ht="12.75">
      <c r="A53" s="14" t="s">
        <v>77</v>
      </c>
      <c r="B53" s="6">
        <f>SUM(B52:B52)</f>
        <v>6000</v>
      </c>
    </row>
    <row r="55" ht="12.75">
      <c r="A55" s="1" t="s">
        <v>40</v>
      </c>
    </row>
    <row r="56" spans="1:2" ht="12.75">
      <c r="A56" s="12" t="s">
        <v>5</v>
      </c>
      <c r="B56" s="2">
        <v>24000</v>
      </c>
    </row>
    <row r="57" spans="1:2" ht="12.75">
      <c r="A57" t="s">
        <v>47</v>
      </c>
      <c r="B57" s="2">
        <v>10400</v>
      </c>
    </row>
    <row r="58" spans="1:2" ht="12.75">
      <c r="A58" s="14" t="s">
        <v>3</v>
      </c>
      <c r="B58" s="6">
        <f>SUM(B56:B57)</f>
        <v>34400</v>
      </c>
    </row>
    <row r="60" ht="12.75">
      <c r="A60" s="1"/>
    </row>
    <row r="61" ht="12.75">
      <c r="A61" s="1" t="s">
        <v>43</v>
      </c>
    </row>
    <row r="62" spans="1:2" ht="12.75">
      <c r="A62" s="10" t="s">
        <v>30</v>
      </c>
      <c r="B62" s="2">
        <v>2590</v>
      </c>
    </row>
    <row r="63" spans="1:2" ht="12.75">
      <c r="A63" s="4" t="s">
        <v>36</v>
      </c>
      <c r="B63" s="2">
        <v>5475</v>
      </c>
    </row>
    <row r="64" spans="1:2" ht="12.75">
      <c r="A64" s="4" t="s">
        <v>37</v>
      </c>
      <c r="B64">
        <v>320</v>
      </c>
    </row>
    <row r="65" spans="1:2" ht="12.75">
      <c r="A65" s="4" t="s">
        <v>29</v>
      </c>
      <c r="B65" s="2">
        <v>8500</v>
      </c>
    </row>
    <row r="66" spans="1:2" ht="12.75">
      <c r="A66" s="4" t="s">
        <v>32</v>
      </c>
      <c r="B66" s="2">
        <v>20115</v>
      </c>
    </row>
    <row r="67" spans="1:2" ht="12.75">
      <c r="A67" s="1" t="s">
        <v>33</v>
      </c>
      <c r="B67" s="6">
        <f>SUM(B62:B66)</f>
        <v>37000</v>
      </c>
    </row>
    <row r="68" ht="12.75">
      <c r="A68" s="1"/>
    </row>
    <row r="69" ht="12.75">
      <c r="A69" s="1" t="s">
        <v>44</v>
      </c>
    </row>
    <row r="70" spans="1:2" ht="12.75">
      <c r="A70" s="4" t="s">
        <v>48</v>
      </c>
      <c r="B70" s="2">
        <v>12000</v>
      </c>
    </row>
    <row r="71" spans="1:2" s="12" customFormat="1" ht="12.75">
      <c r="A71" s="12" t="s">
        <v>79</v>
      </c>
      <c r="B71" s="16">
        <v>8000</v>
      </c>
    </row>
    <row r="72" spans="1:2" ht="12.75">
      <c r="A72" s="1" t="s">
        <v>45</v>
      </c>
      <c r="B72" s="6">
        <f>SUM(B70:B71)</f>
        <v>20000</v>
      </c>
    </row>
    <row r="74" ht="12.75">
      <c r="A74" s="1" t="s">
        <v>39</v>
      </c>
    </row>
    <row r="75" spans="1:2" ht="12.75">
      <c r="A75" s="4" t="s">
        <v>38</v>
      </c>
      <c r="B75" s="2">
        <v>23102</v>
      </c>
    </row>
    <row r="76" spans="1:2" ht="12.75">
      <c r="A76" s="4" t="s">
        <v>51</v>
      </c>
      <c r="B76" s="2">
        <v>2500</v>
      </c>
    </row>
    <row r="77" spans="1:2" ht="12.75">
      <c r="A77" s="12" t="s">
        <v>4</v>
      </c>
      <c r="B77" s="2">
        <v>8000</v>
      </c>
    </row>
    <row r="78" spans="1:2" ht="12.75">
      <c r="A78" s="4" t="s">
        <v>52</v>
      </c>
      <c r="B78" s="2">
        <v>2398</v>
      </c>
    </row>
    <row r="79" spans="1:2" ht="12.75">
      <c r="A79" s="1" t="s">
        <v>31</v>
      </c>
      <c r="B79" s="6">
        <f>SUM(B75:B78)</f>
        <v>36000</v>
      </c>
    </row>
    <row r="80" ht="12.75">
      <c r="A80" s="4"/>
    </row>
    <row r="81" spans="1:2" ht="12.75">
      <c r="A81" s="1" t="s">
        <v>46</v>
      </c>
      <c r="B81" s="2">
        <f>SUM(B72+B79+B67+B58+B53)</f>
        <v>133400</v>
      </c>
    </row>
    <row r="82" spans="1:2" ht="12.75">
      <c r="A82" s="1"/>
      <c r="B82" s="2"/>
    </row>
    <row r="83" spans="1:2" ht="12.75">
      <c r="A83" s="3" t="s">
        <v>71</v>
      </c>
      <c r="B83" s="8">
        <f>SUM(B48+B81)</f>
        <v>305272</v>
      </c>
    </row>
    <row r="85" spans="1:2" ht="12.75">
      <c r="A85" s="9" t="s">
        <v>56</v>
      </c>
      <c r="B85" s="2">
        <f>B27-B83</f>
        <v>478</v>
      </c>
    </row>
  </sheetData>
  <sheetProtection/>
  <printOptions/>
  <pageMargins left="0.75" right="0.86" top="1" bottom="0.49777777777777776" header="0.5" footer="0.5"/>
  <pageSetup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60">
      <selection activeCell="D98" sqref="D98"/>
    </sheetView>
  </sheetViews>
  <sheetFormatPr defaultColWidth="11.00390625" defaultRowHeight="12.75"/>
  <cols>
    <col min="1" max="1" width="46.625" style="0" customWidth="1"/>
    <col min="2" max="2" width="10.625" style="2" bestFit="1" customWidth="1"/>
    <col min="3" max="3" width="11.00390625" style="2" customWidth="1"/>
    <col min="4" max="4" width="11.00390625" style="50" customWidth="1"/>
    <col min="5" max="5" width="11.00390625" style="29" customWidth="1"/>
    <col min="6" max="7" width="11.00390625" style="0" customWidth="1"/>
    <col min="8" max="8" width="11.00390625" style="39" customWidth="1"/>
  </cols>
  <sheetData>
    <row r="1" ht="24.75" customHeight="1">
      <c r="A1" s="9" t="s">
        <v>127</v>
      </c>
    </row>
    <row r="2" spans="1:2" ht="12.75">
      <c r="A2" s="12"/>
      <c r="B2" s="2" t="s">
        <v>123</v>
      </c>
    </row>
    <row r="3" spans="3:5" ht="12.75">
      <c r="C3" s="18"/>
      <c r="D3" s="51"/>
      <c r="E3" s="30"/>
    </row>
    <row r="4" spans="1:8" ht="12.75">
      <c r="A4" s="3" t="s">
        <v>24</v>
      </c>
      <c r="B4" s="2" t="s">
        <v>82</v>
      </c>
      <c r="C4" s="26" t="s">
        <v>122</v>
      </c>
      <c r="D4" s="52" t="s">
        <v>128</v>
      </c>
      <c r="E4" s="31" t="s">
        <v>126</v>
      </c>
      <c r="F4" s="20" t="s">
        <v>88</v>
      </c>
      <c r="H4" s="39" t="s">
        <v>153</v>
      </c>
    </row>
    <row r="5" spans="4:8" ht="12.75">
      <c r="D5" s="51" t="s">
        <v>98</v>
      </c>
      <c r="E5" s="30"/>
      <c r="H5" s="39" t="s">
        <v>154</v>
      </c>
    </row>
    <row r="6" ht="12.75">
      <c r="A6" s="1" t="s">
        <v>25</v>
      </c>
    </row>
    <row r="7" spans="1:8" ht="12.75">
      <c r="A7" s="12" t="s">
        <v>20</v>
      </c>
      <c r="B7" s="2">
        <v>30000</v>
      </c>
      <c r="C7" s="27">
        <v>30000</v>
      </c>
      <c r="D7" s="52">
        <v>30000</v>
      </c>
      <c r="E7" s="29">
        <v>30000</v>
      </c>
      <c r="H7" s="41">
        <v>30000</v>
      </c>
    </row>
    <row r="9" ht="12.75">
      <c r="A9" s="14" t="s">
        <v>21</v>
      </c>
    </row>
    <row r="10" spans="1:6" ht="12.75">
      <c r="A10" s="12" t="s">
        <v>8</v>
      </c>
      <c r="F10" s="19" t="s">
        <v>129</v>
      </c>
    </row>
    <row r="11" spans="1:6" ht="12.75">
      <c r="A11" s="12" t="s">
        <v>9</v>
      </c>
      <c r="F11" t="s">
        <v>129</v>
      </c>
    </row>
    <row r="12" ht="12.75">
      <c r="A12" s="25" t="s">
        <v>115</v>
      </c>
    </row>
    <row r="13" ht="12.75">
      <c r="A13" s="12"/>
    </row>
    <row r="14" spans="1:8" ht="12.75">
      <c r="A14" s="19" t="s">
        <v>83</v>
      </c>
      <c r="C14" s="27">
        <v>10000</v>
      </c>
      <c r="D14" s="52">
        <v>10000</v>
      </c>
      <c r="E14" s="29">
        <v>10000</v>
      </c>
      <c r="H14" s="41">
        <v>10000</v>
      </c>
    </row>
    <row r="15" ht="12.75">
      <c r="A15" s="25" t="s">
        <v>119</v>
      </c>
    </row>
    <row r="16" spans="1:6" ht="12.75">
      <c r="A16" s="19" t="s">
        <v>117</v>
      </c>
      <c r="C16" s="2">
        <v>5000</v>
      </c>
      <c r="F16" t="s">
        <v>118</v>
      </c>
    </row>
    <row r="17" ht="12.75">
      <c r="A17" s="12"/>
    </row>
    <row r="18" spans="1:8" ht="12.75">
      <c r="A18" s="12" t="s">
        <v>0</v>
      </c>
      <c r="B18" s="2">
        <v>25000</v>
      </c>
      <c r="C18" s="2">
        <v>25000</v>
      </c>
      <c r="D18" s="50">
        <v>30000</v>
      </c>
      <c r="E18" s="29">
        <v>30000</v>
      </c>
      <c r="F18" s="20" t="s">
        <v>89</v>
      </c>
      <c r="H18" s="41">
        <v>30000</v>
      </c>
    </row>
    <row r="19" spans="1:3" ht="12.75">
      <c r="A19" s="12" t="s">
        <v>2</v>
      </c>
      <c r="C19" s="18">
        <v>5000</v>
      </c>
    </row>
    <row r="20" ht="12.75">
      <c r="A20" s="12"/>
    </row>
    <row r="21" spans="1:8" ht="12.75">
      <c r="A21" s="12" t="s">
        <v>22</v>
      </c>
      <c r="C21" s="2">
        <v>145000</v>
      </c>
      <c r="D21" s="50">
        <v>25000</v>
      </c>
      <c r="E21" s="29">
        <v>25000</v>
      </c>
      <c r="F21" t="s">
        <v>157</v>
      </c>
      <c r="H21" s="41">
        <v>25000</v>
      </c>
    </row>
    <row r="22" spans="1:6" ht="12.75">
      <c r="A22" s="20" t="s">
        <v>100</v>
      </c>
      <c r="B22" s="2">
        <v>25000</v>
      </c>
      <c r="C22" s="2">
        <v>50000</v>
      </c>
      <c r="F22" s="19" t="s">
        <v>130</v>
      </c>
    </row>
    <row r="23" spans="1:6" ht="12.75">
      <c r="A23" s="20" t="s">
        <v>101</v>
      </c>
      <c r="F23" s="19" t="s">
        <v>130</v>
      </c>
    </row>
    <row r="24" ht="12.75">
      <c r="A24" s="19" t="s">
        <v>158</v>
      </c>
    </row>
    <row r="25" ht="12.75">
      <c r="A25" s="25" t="s">
        <v>120</v>
      </c>
    </row>
    <row r="26" ht="12.75">
      <c r="A26" s="25"/>
    </row>
    <row r="27" spans="1:6" ht="12.75">
      <c r="A27" s="19" t="s">
        <v>131</v>
      </c>
      <c r="D27" s="50">
        <v>125000</v>
      </c>
      <c r="F27" t="s">
        <v>156</v>
      </c>
    </row>
    <row r="28" ht="12.75">
      <c r="A28" s="19"/>
    </row>
    <row r="29" spans="1:8" ht="12.75">
      <c r="A29" s="9" t="s">
        <v>6</v>
      </c>
      <c r="B29" s="6">
        <f>SUM(B7:B24)</f>
        <v>80000</v>
      </c>
      <c r="C29" s="6">
        <f>SUM(C7:C24)</f>
        <v>270000</v>
      </c>
      <c r="D29" s="53">
        <f>SUM(D7:D27)</f>
        <v>220000</v>
      </c>
      <c r="E29" s="31">
        <f>SUM(E7:E27)</f>
        <v>95000</v>
      </c>
      <c r="F29" s="31"/>
      <c r="G29" s="31"/>
      <c r="H29" s="31">
        <f>SUM(H7:H27)</f>
        <v>95000</v>
      </c>
    </row>
    <row r="30" spans="1:3" ht="12.75">
      <c r="A30" s="9"/>
      <c r="B30" s="6"/>
      <c r="C30" s="6"/>
    </row>
    <row r="31" spans="1:3" ht="12.75">
      <c r="A31" s="9" t="s">
        <v>84</v>
      </c>
      <c r="B31" s="6"/>
      <c r="C31" s="6"/>
    </row>
    <row r="32" spans="1:8" s="20" customFormat="1" ht="12.75">
      <c r="A32" s="20" t="s">
        <v>85</v>
      </c>
      <c r="B32" s="22">
        <v>5000</v>
      </c>
      <c r="C32" s="22">
        <v>10000</v>
      </c>
      <c r="D32" s="51"/>
      <c r="E32" s="30"/>
      <c r="H32" s="40"/>
    </row>
    <row r="33" spans="1:8" s="20" customFormat="1" ht="12.75">
      <c r="A33" s="20" t="s">
        <v>86</v>
      </c>
      <c r="B33" s="22"/>
      <c r="C33" s="22">
        <v>2500</v>
      </c>
      <c r="D33" s="51">
        <v>2500</v>
      </c>
      <c r="E33" s="30">
        <v>2584</v>
      </c>
      <c r="F33" s="19" t="s">
        <v>139</v>
      </c>
      <c r="H33" s="40"/>
    </row>
    <row r="34" spans="1:8" ht="12.75">
      <c r="A34" s="21" t="s">
        <v>87</v>
      </c>
      <c r="B34" s="6">
        <f>SUM(B32:B33)</f>
        <v>5000</v>
      </c>
      <c r="C34" s="6">
        <f>SUM(C32:C33)</f>
        <v>12500</v>
      </c>
      <c r="D34" s="53">
        <f>SUM(D32:D33)</f>
        <v>2500</v>
      </c>
      <c r="E34" s="32">
        <f>SUM(E32:E33)</f>
        <v>2584</v>
      </c>
      <c r="H34" s="46">
        <v>2584</v>
      </c>
    </row>
    <row r="35" ht="12.75">
      <c r="A35" s="1"/>
    </row>
    <row r="36" spans="1:2" ht="12.75">
      <c r="A36" s="21" t="s">
        <v>108</v>
      </c>
      <c r="B36" s="6"/>
    </row>
    <row r="37" spans="1:6" ht="12.75">
      <c r="A37" s="10" t="s">
        <v>54</v>
      </c>
      <c r="B37" s="16"/>
      <c r="C37" s="2">
        <v>2500</v>
      </c>
      <c r="F37" s="20" t="s">
        <v>90</v>
      </c>
    </row>
    <row r="38" spans="1:5" ht="12.75">
      <c r="A38" s="12" t="s">
        <v>7</v>
      </c>
      <c r="B38" s="16"/>
      <c r="C38" s="2">
        <v>2500</v>
      </c>
      <c r="E38" s="29">
        <v>2500</v>
      </c>
    </row>
    <row r="39" spans="1:8" ht="12.75">
      <c r="A39" s="14" t="s">
        <v>19</v>
      </c>
      <c r="B39" s="15">
        <f>SUM(B37:B38)</f>
        <v>0</v>
      </c>
      <c r="C39" s="15">
        <f>SUM(C37:C38)</f>
        <v>5000</v>
      </c>
      <c r="E39" s="31">
        <v>2500</v>
      </c>
      <c r="H39" s="46">
        <v>2500</v>
      </c>
    </row>
    <row r="41" ht="12.75">
      <c r="A41" s="1" t="s">
        <v>49</v>
      </c>
    </row>
    <row r="42" spans="1:8" ht="12.75">
      <c r="A42" t="s">
        <v>72</v>
      </c>
      <c r="B42" s="2">
        <v>10000</v>
      </c>
      <c r="C42" s="2">
        <v>18000</v>
      </c>
      <c r="D42" s="50">
        <v>25000</v>
      </c>
      <c r="E42" s="29">
        <v>23675</v>
      </c>
      <c r="F42" s="19" t="s">
        <v>138</v>
      </c>
      <c r="H42" s="41">
        <v>23675</v>
      </c>
    </row>
    <row r="43" spans="1:8" ht="12.75">
      <c r="A43" t="s">
        <v>42</v>
      </c>
      <c r="C43" s="2">
        <v>5000</v>
      </c>
      <c r="D43" s="50">
        <v>1000</v>
      </c>
      <c r="E43" s="29">
        <v>990</v>
      </c>
      <c r="F43" s="19" t="s">
        <v>140</v>
      </c>
      <c r="H43" s="39">
        <v>990</v>
      </c>
    </row>
    <row r="44" ht="12.75">
      <c r="F44" s="10" t="s">
        <v>121</v>
      </c>
    </row>
    <row r="45" spans="1:6" ht="12.75">
      <c r="A45" s="20" t="s">
        <v>94</v>
      </c>
      <c r="B45" s="2">
        <v>500</v>
      </c>
      <c r="C45" s="2">
        <v>10500</v>
      </c>
      <c r="D45" s="50">
        <v>2500</v>
      </c>
      <c r="F45" s="20" t="s">
        <v>95</v>
      </c>
    </row>
    <row r="46" spans="1:8" ht="12.75">
      <c r="A46" s="1" t="s">
        <v>41</v>
      </c>
      <c r="B46" s="6">
        <f>SUM(B42:B45)</f>
        <v>10500</v>
      </c>
      <c r="C46" s="6">
        <f>SUM(C42:C45)</f>
        <v>33500</v>
      </c>
      <c r="D46" s="53">
        <f>SUM(D42:D45)</f>
        <v>28500</v>
      </c>
      <c r="E46" s="31">
        <f>SUM(E42:E45)</f>
        <v>24665</v>
      </c>
      <c r="F46" s="31"/>
      <c r="G46" s="31"/>
      <c r="H46" s="31">
        <f>SUM(H42:H45)</f>
        <v>24665</v>
      </c>
    </row>
    <row r="48" spans="1:8" ht="12.75">
      <c r="A48" s="3" t="s">
        <v>59</v>
      </c>
      <c r="B48" s="7">
        <f>SUM(B39+B34+B46+B29)</f>
        <v>95500</v>
      </c>
      <c r="C48" s="7">
        <f>SUM(C39+C34+C46+C29)</f>
        <v>321000</v>
      </c>
      <c r="D48" s="54">
        <f>SUM(D39+D34+D46+D29)</f>
        <v>251000</v>
      </c>
      <c r="E48" s="33">
        <f>SUM(E39+E34+E46+E29)</f>
        <v>124749</v>
      </c>
      <c r="F48" s="33"/>
      <c r="G48" s="33"/>
      <c r="H48" s="33">
        <f>SUM(H39+H34+H46+H29)</f>
        <v>124749</v>
      </c>
    </row>
    <row r="50" ht="12.75">
      <c r="A50" s="3" t="s">
        <v>60</v>
      </c>
    </row>
    <row r="51" ht="12.75">
      <c r="A51" s="1" t="s">
        <v>61</v>
      </c>
    </row>
    <row r="52" ht="12.75">
      <c r="A52" s="1"/>
    </row>
    <row r="53" ht="12.75">
      <c r="A53" s="13" t="s">
        <v>75</v>
      </c>
    </row>
    <row r="54" ht="12.75">
      <c r="A54" s="24" t="s">
        <v>10</v>
      </c>
    </row>
    <row r="55" spans="1:8" ht="12.75">
      <c r="A55" s="20" t="s">
        <v>91</v>
      </c>
      <c r="B55" s="2">
        <v>50000</v>
      </c>
      <c r="C55" s="2">
        <v>75000</v>
      </c>
      <c r="D55" s="50">
        <v>50000</v>
      </c>
      <c r="E55" s="29">
        <v>50000</v>
      </c>
      <c r="F55" s="19" t="s">
        <v>132</v>
      </c>
      <c r="H55" s="41">
        <v>28736</v>
      </c>
    </row>
    <row r="56" spans="1:8" ht="12.75">
      <c r="A56" s="19" t="s">
        <v>152</v>
      </c>
      <c r="B56" s="2">
        <v>17644</v>
      </c>
      <c r="C56" s="2">
        <v>25000</v>
      </c>
      <c r="D56" s="50">
        <v>17644</v>
      </c>
      <c r="E56" s="29">
        <v>17644</v>
      </c>
      <c r="F56" s="19"/>
      <c r="H56" s="41"/>
    </row>
    <row r="57" ht="12.75">
      <c r="A57" s="20"/>
    </row>
    <row r="58" spans="1:8" s="21" customFormat="1" ht="12.75">
      <c r="A58" s="21" t="s">
        <v>92</v>
      </c>
      <c r="B58" s="23"/>
      <c r="C58" s="23"/>
      <c r="D58" s="55"/>
      <c r="E58" s="34"/>
      <c r="H58" s="42"/>
    </row>
    <row r="59" spans="1:8" ht="12.75">
      <c r="A59" s="10" t="s">
        <v>124</v>
      </c>
      <c r="B59" s="2">
        <v>7200</v>
      </c>
      <c r="C59" s="2">
        <v>0</v>
      </c>
      <c r="D59" s="50">
        <v>7200</v>
      </c>
      <c r="E59" s="29">
        <v>8056</v>
      </c>
      <c r="H59" s="41">
        <v>6488</v>
      </c>
    </row>
    <row r="60" spans="1:8" ht="12.75">
      <c r="A60" s="10" t="s">
        <v>125</v>
      </c>
      <c r="B60" s="2">
        <v>2250</v>
      </c>
      <c r="C60" s="2">
        <v>0</v>
      </c>
      <c r="D60" s="50">
        <v>2250</v>
      </c>
      <c r="E60" s="29">
        <v>2250</v>
      </c>
      <c r="H60" s="41">
        <v>1718</v>
      </c>
    </row>
    <row r="61" spans="1:5" ht="12.75">
      <c r="A61" s="20" t="s">
        <v>107</v>
      </c>
      <c r="C61" s="2">
        <v>0</v>
      </c>
      <c r="D61" s="50">
        <v>1500</v>
      </c>
      <c r="E61" s="29">
        <v>1500</v>
      </c>
    </row>
    <row r="62" spans="1:6" ht="12.75">
      <c r="A62" s="20" t="s">
        <v>94</v>
      </c>
      <c r="B62" s="2">
        <v>500</v>
      </c>
      <c r="C62" s="2">
        <v>10500</v>
      </c>
      <c r="F62" s="20" t="s">
        <v>96</v>
      </c>
    </row>
    <row r="63" ht="12.75">
      <c r="A63" s="20" t="s">
        <v>93</v>
      </c>
    </row>
    <row r="64" spans="1:8" ht="12.75">
      <c r="A64" s="19" t="s">
        <v>133</v>
      </c>
      <c r="E64" s="29">
        <v>500</v>
      </c>
      <c r="H64" s="39">
        <v>500</v>
      </c>
    </row>
    <row r="65" spans="1:8" ht="12.75">
      <c r="A65" s="19" t="s">
        <v>141</v>
      </c>
      <c r="E65" s="29">
        <v>518</v>
      </c>
      <c r="H65" s="39">
        <v>518</v>
      </c>
    </row>
    <row r="66" spans="1:8" ht="12.75">
      <c r="A66" s="1" t="s">
        <v>64</v>
      </c>
      <c r="B66" s="6">
        <f>SUM(B54:B61)</f>
        <v>77094</v>
      </c>
      <c r="C66" s="6">
        <f>SUM(C54:C63)</f>
        <v>110500</v>
      </c>
      <c r="D66" s="53">
        <f>SUM(D54:D65)</f>
        <v>78594</v>
      </c>
      <c r="E66" s="32">
        <f>SUM(E54:E65)</f>
        <v>80468</v>
      </c>
      <c r="F66" s="6"/>
      <c r="G66" s="6"/>
      <c r="H66" s="43">
        <f>SUM(H54:H64)</f>
        <v>37442</v>
      </c>
    </row>
    <row r="68" ht="12.75">
      <c r="A68" s="1" t="s">
        <v>65</v>
      </c>
    </row>
    <row r="69" spans="1:8" ht="12.75">
      <c r="A69" t="s">
        <v>28</v>
      </c>
      <c r="B69" s="2">
        <v>500</v>
      </c>
      <c r="C69" s="2">
        <v>1500</v>
      </c>
      <c r="D69" s="50">
        <v>500</v>
      </c>
      <c r="E69" s="29">
        <v>0</v>
      </c>
      <c r="H69" s="39">
        <v>0</v>
      </c>
    </row>
    <row r="70" spans="1:8" ht="12.75">
      <c r="A70" t="s">
        <v>27</v>
      </c>
      <c r="B70" s="2">
        <v>0</v>
      </c>
      <c r="C70" s="2">
        <v>6000</v>
      </c>
      <c r="D70" s="50">
        <v>0</v>
      </c>
      <c r="E70" s="29">
        <v>0</v>
      </c>
      <c r="F70" s="19" t="s">
        <v>134</v>
      </c>
      <c r="H70" s="39">
        <v>0</v>
      </c>
    </row>
    <row r="71" spans="1:8" ht="12.75">
      <c r="A71" s="19" t="s">
        <v>135</v>
      </c>
      <c r="B71" s="2">
        <v>200</v>
      </c>
      <c r="C71" s="2">
        <v>1000</v>
      </c>
      <c r="D71" s="50">
        <v>1000</v>
      </c>
      <c r="E71" s="29">
        <v>304</v>
      </c>
      <c r="F71" s="19"/>
      <c r="H71" s="41">
        <v>304</v>
      </c>
    </row>
    <row r="72" spans="1:6" ht="12.75">
      <c r="A72" s="19" t="s">
        <v>136</v>
      </c>
      <c r="F72" s="19"/>
    </row>
    <row r="73" spans="1:6" ht="12.75">
      <c r="A73" s="20" t="s">
        <v>109</v>
      </c>
      <c r="B73" s="2">
        <v>300</v>
      </c>
      <c r="C73" s="2">
        <v>400</v>
      </c>
      <c r="D73" s="50">
        <v>750</v>
      </c>
      <c r="E73" s="29">
        <v>750</v>
      </c>
      <c r="F73" s="20" t="s">
        <v>114</v>
      </c>
    </row>
    <row r="74" spans="1:8" ht="12.75">
      <c r="A74" t="s">
        <v>110</v>
      </c>
      <c r="B74" s="2">
        <v>5000</v>
      </c>
      <c r="C74" s="2">
        <v>12000</v>
      </c>
      <c r="D74" s="50">
        <v>5000</v>
      </c>
      <c r="E74" s="29">
        <v>5000</v>
      </c>
      <c r="F74" s="20" t="s">
        <v>113</v>
      </c>
      <c r="H74" s="41">
        <v>2284</v>
      </c>
    </row>
    <row r="75" spans="1:8" s="12" customFormat="1" ht="12.75">
      <c r="A75" t="s">
        <v>111</v>
      </c>
      <c r="B75" s="2">
        <v>1000</v>
      </c>
      <c r="C75" s="16">
        <v>2000</v>
      </c>
      <c r="D75" s="56">
        <v>2000</v>
      </c>
      <c r="E75" s="35">
        <v>2000</v>
      </c>
      <c r="F75" s="20" t="s">
        <v>112</v>
      </c>
      <c r="H75" s="44">
        <v>1110</v>
      </c>
    </row>
    <row r="76" spans="1:8" s="12" customFormat="1" ht="12.75">
      <c r="A76" s="14" t="s">
        <v>69</v>
      </c>
      <c r="B76" s="15">
        <f>SUM(B69:B75)</f>
        <v>7000</v>
      </c>
      <c r="C76" s="15">
        <f>SUM(C69:C75)</f>
        <v>22900</v>
      </c>
      <c r="D76" s="57">
        <f>SUM(D69:D75)</f>
        <v>9250</v>
      </c>
      <c r="E76" s="36">
        <f>SUM(E69:E75)</f>
        <v>8054</v>
      </c>
      <c r="F76" s="15"/>
      <c r="G76" s="15"/>
      <c r="H76" s="45">
        <f>SUM(H69:H75)</f>
        <v>3698</v>
      </c>
    </row>
    <row r="77" spans="1:2" ht="12.75">
      <c r="A77" s="14"/>
      <c r="B77" s="15"/>
    </row>
    <row r="78" spans="1:8" ht="12.75">
      <c r="A78" s="1" t="s">
        <v>70</v>
      </c>
      <c r="B78" s="6">
        <f>SUM(B66+B76)</f>
        <v>84094</v>
      </c>
      <c r="C78" s="6">
        <f>SUM(C66+C76)</f>
        <v>133400</v>
      </c>
      <c r="D78" s="53">
        <f>SUM(D66+D76)</f>
        <v>87844</v>
      </c>
      <c r="E78" s="32">
        <f>SUM(E66+E76)</f>
        <v>88522</v>
      </c>
      <c r="F78" s="6"/>
      <c r="G78" s="6"/>
      <c r="H78" s="43">
        <f>SUM(H66+H76)</f>
        <v>41140</v>
      </c>
    </row>
    <row r="80" ht="12.75">
      <c r="A80" s="3" t="s">
        <v>23</v>
      </c>
    </row>
    <row r="81" ht="12.75">
      <c r="A81" s="14" t="s">
        <v>76</v>
      </c>
    </row>
    <row r="82" spans="1:6" ht="12.75">
      <c r="A82" s="12" t="s">
        <v>78</v>
      </c>
      <c r="C82" s="2">
        <v>12000</v>
      </c>
      <c r="F82" t="s">
        <v>137</v>
      </c>
    </row>
    <row r="83" spans="1:6" ht="12.75">
      <c r="A83" s="20" t="s">
        <v>97</v>
      </c>
      <c r="F83" s="20" t="s">
        <v>116</v>
      </c>
    </row>
    <row r="84" spans="1:4" ht="12.75">
      <c r="A84" s="14" t="s">
        <v>77</v>
      </c>
      <c r="B84" s="6"/>
      <c r="C84" s="15">
        <f>SUM(C82:C83)</f>
        <v>12000</v>
      </c>
      <c r="D84" s="57">
        <f>SUM(D82:D83)</f>
        <v>0</v>
      </c>
    </row>
    <row r="86" ht="12.75">
      <c r="A86" s="14" t="s">
        <v>12</v>
      </c>
    </row>
    <row r="87" spans="1:6" ht="12.75">
      <c r="A87" s="20" t="s">
        <v>102</v>
      </c>
      <c r="F87" s="2">
        <v>30000</v>
      </c>
    </row>
    <row r="88" spans="1:8" s="20" customFormat="1" ht="12.75">
      <c r="A88" s="20" t="s">
        <v>99</v>
      </c>
      <c r="B88" s="22"/>
      <c r="C88" s="22"/>
      <c r="D88" s="51"/>
      <c r="E88" s="30"/>
      <c r="H88" s="40"/>
    </row>
    <row r="89" spans="1:8" ht="12.75">
      <c r="A89" s="12" t="s">
        <v>11</v>
      </c>
      <c r="B89" s="2">
        <v>15000</v>
      </c>
      <c r="C89" s="2">
        <v>15000</v>
      </c>
      <c r="D89" s="50">
        <v>15000</v>
      </c>
      <c r="E89" s="29">
        <v>2000</v>
      </c>
      <c r="H89" s="41">
        <v>2000</v>
      </c>
    </row>
    <row r="90" spans="1:9" ht="12.75">
      <c r="A90" s="19" t="s">
        <v>144</v>
      </c>
      <c r="E90" s="29">
        <v>13000</v>
      </c>
      <c r="H90" s="41">
        <v>13000</v>
      </c>
      <c r="I90" t="s">
        <v>155</v>
      </c>
    </row>
    <row r="91" ht="12.75">
      <c r="A91" s="19" t="s">
        <v>143</v>
      </c>
    </row>
    <row r="92" spans="1:8" ht="12.75">
      <c r="A92" s="1" t="s">
        <v>33</v>
      </c>
      <c r="B92" s="6">
        <f>SUM(B89:B91)</f>
        <v>15000</v>
      </c>
      <c r="C92" s="6">
        <f>SUM(C89:C91)</f>
        <v>15000</v>
      </c>
      <c r="D92" s="53">
        <f>SUM(D89:D91)</f>
        <v>15000</v>
      </c>
      <c r="E92" s="32">
        <f>SUM(E89:E91)</f>
        <v>15000</v>
      </c>
      <c r="F92" s="6">
        <f>SUM(F89:F91)</f>
        <v>0</v>
      </c>
      <c r="G92" s="6"/>
      <c r="H92" s="43">
        <f>SUM(H89:H91)</f>
        <v>15000</v>
      </c>
    </row>
    <row r="93" ht="12.75">
      <c r="A93" s="1"/>
    </row>
    <row r="94" spans="1:6" ht="12.75">
      <c r="A94" s="14" t="s">
        <v>16</v>
      </c>
      <c r="B94" s="6"/>
      <c r="F94" s="2">
        <v>145000</v>
      </c>
    </row>
    <row r="95" spans="1:2" ht="11.25" customHeight="1">
      <c r="A95" s="20" t="s">
        <v>103</v>
      </c>
      <c r="B95" s="6"/>
    </row>
    <row r="96" spans="1:8" ht="12.75">
      <c r="A96" s="12" t="s">
        <v>17</v>
      </c>
      <c r="B96" s="16"/>
      <c r="C96" s="16">
        <v>100000</v>
      </c>
      <c r="D96" s="56"/>
      <c r="E96" s="29">
        <v>22050</v>
      </c>
      <c r="H96" s="41"/>
    </row>
    <row r="97" spans="1:8" s="14" customFormat="1" ht="12.75">
      <c r="A97" s="12" t="s">
        <v>13</v>
      </c>
      <c r="B97" s="16">
        <v>700</v>
      </c>
      <c r="C97" s="16">
        <v>10150</v>
      </c>
      <c r="D97" s="56">
        <v>700</v>
      </c>
      <c r="E97" s="37">
        <v>700</v>
      </c>
      <c r="H97" s="49"/>
    </row>
    <row r="98" spans="1:8" ht="12.75">
      <c r="A98" s="14" t="s">
        <v>18</v>
      </c>
      <c r="B98" s="15">
        <f>SUM(B96:B97)</f>
        <v>700</v>
      </c>
      <c r="C98" s="15">
        <f>SUM(C96:C97)</f>
        <v>110150</v>
      </c>
      <c r="D98" s="57"/>
      <c r="E98" s="36">
        <f>SUM(E96:E97)</f>
        <v>22750</v>
      </c>
      <c r="H98" s="48"/>
    </row>
    <row r="99" spans="1:3" ht="12.75">
      <c r="A99" s="14"/>
      <c r="B99" s="15"/>
      <c r="C99" s="15"/>
    </row>
    <row r="100" spans="1:3" ht="12.75">
      <c r="A100" s="9" t="s">
        <v>145</v>
      </c>
      <c r="B100" s="15"/>
      <c r="C100" s="15"/>
    </row>
    <row r="101" spans="1:3" ht="12.75">
      <c r="A101" s="19" t="s">
        <v>161</v>
      </c>
      <c r="B101" s="15"/>
      <c r="C101" s="15"/>
    </row>
    <row r="102" spans="1:3" ht="12.75">
      <c r="A102" s="19" t="s">
        <v>160</v>
      </c>
      <c r="B102" s="15"/>
      <c r="C102" s="15"/>
    </row>
    <row r="103" spans="1:3" ht="12.75">
      <c r="A103" s="9" t="s">
        <v>151</v>
      </c>
      <c r="B103" s="15"/>
      <c r="C103" s="15"/>
    </row>
    <row r="104" spans="1:3" ht="12.75">
      <c r="A104" s="14"/>
      <c r="B104" s="15"/>
      <c r="C104" s="15"/>
    </row>
    <row r="105" spans="1:6" ht="12.75">
      <c r="A105" s="9" t="s">
        <v>147</v>
      </c>
      <c r="B105" s="15"/>
      <c r="C105" s="15"/>
      <c r="F105" s="2">
        <v>175000</v>
      </c>
    </row>
    <row r="106" spans="1:4" ht="12.75">
      <c r="A106" s="19" t="s">
        <v>159</v>
      </c>
      <c r="B106" s="15"/>
      <c r="C106" s="28"/>
      <c r="D106" s="58"/>
    </row>
    <row r="107" spans="1:4" ht="12.75">
      <c r="A107" s="19" t="s">
        <v>148</v>
      </c>
      <c r="B107" s="15"/>
      <c r="C107" s="28">
        <v>142750</v>
      </c>
      <c r="D107" s="58">
        <v>96250</v>
      </c>
    </row>
    <row r="108" spans="1:4" ht="12.75">
      <c r="A108" s="19" t="s">
        <v>149</v>
      </c>
      <c r="B108" s="15"/>
      <c r="C108" s="28">
        <v>12250</v>
      </c>
      <c r="D108" s="58">
        <v>8750</v>
      </c>
    </row>
    <row r="109" spans="1:8" s="9" customFormat="1" ht="12.75">
      <c r="A109" s="9" t="s">
        <v>150</v>
      </c>
      <c r="B109" s="11"/>
      <c r="C109" s="11">
        <f>SUM(C106:C108)</f>
        <v>155000</v>
      </c>
      <c r="D109" s="59">
        <f>SUM(D106:D108)</f>
        <v>105000</v>
      </c>
      <c r="E109" s="31"/>
      <c r="H109" s="46"/>
    </row>
    <row r="110" spans="1:3" ht="12.75">
      <c r="A110" s="14"/>
      <c r="B110" s="15"/>
      <c r="C110" s="15"/>
    </row>
    <row r="111" spans="1:3" ht="12.75">
      <c r="A111" s="9" t="s">
        <v>146</v>
      </c>
      <c r="B111" s="15"/>
      <c r="C111" s="15"/>
    </row>
    <row r="112" spans="1:3" ht="12.75">
      <c r="A112" s="14"/>
      <c r="B112" s="15"/>
      <c r="C112" s="15"/>
    </row>
    <row r="113" spans="1:2" ht="12.75">
      <c r="A113" s="12"/>
      <c r="B113" s="16"/>
    </row>
    <row r="114" spans="1:6" ht="12.75">
      <c r="A114" s="14" t="s">
        <v>14</v>
      </c>
      <c r="F114" s="20" t="s">
        <v>106</v>
      </c>
    </row>
    <row r="115" ht="12.75">
      <c r="A115" s="20" t="s">
        <v>104</v>
      </c>
    </row>
    <row r="116" spans="1:8" ht="12.75">
      <c r="A116" s="20" t="s">
        <v>105</v>
      </c>
      <c r="B116" s="2">
        <v>6000</v>
      </c>
      <c r="C116" s="2">
        <v>6000</v>
      </c>
      <c r="D116" s="50">
        <v>6000</v>
      </c>
      <c r="E116" s="29">
        <v>6000</v>
      </c>
      <c r="H116" s="41">
        <v>6000</v>
      </c>
    </row>
    <row r="117" spans="1:8" ht="12.75">
      <c r="A117" s="19" t="s">
        <v>142</v>
      </c>
      <c r="B117" s="2">
        <v>10000</v>
      </c>
      <c r="C117" s="2">
        <v>10000</v>
      </c>
      <c r="D117" s="50">
        <v>10000</v>
      </c>
      <c r="E117" s="29">
        <v>10000</v>
      </c>
      <c r="H117" s="41">
        <v>10000</v>
      </c>
    </row>
    <row r="118" spans="1:8" ht="12.75">
      <c r="A118" s="14" t="s">
        <v>15</v>
      </c>
      <c r="B118" s="15">
        <f>SUM(B116:B116)</f>
        <v>6000</v>
      </c>
      <c r="C118" s="15">
        <f>SUM(C116:C117)</f>
        <v>16000</v>
      </c>
      <c r="D118" s="57">
        <f>SUM(D116:D117)</f>
        <v>16000</v>
      </c>
      <c r="E118" s="36">
        <f>SUM(E116:E117)</f>
        <v>16000</v>
      </c>
      <c r="F118" s="15"/>
      <c r="G118" s="15"/>
      <c r="H118" s="45">
        <f>SUM(H116:H117)</f>
        <v>16000</v>
      </c>
    </row>
    <row r="119" ht="12.75">
      <c r="A119" s="4"/>
    </row>
    <row r="120" spans="1:8" ht="12.75">
      <c r="A120" s="1" t="s">
        <v>46</v>
      </c>
      <c r="B120" s="15">
        <f>SUM(B84+B92+B98+B109+B118)</f>
        <v>21700</v>
      </c>
      <c r="C120" s="15">
        <f>SUM(C84+C92+C98+C109+C118)</f>
        <v>308150</v>
      </c>
      <c r="D120" s="57">
        <f>SUM(D84+D92+D98+D109+D118)</f>
        <v>136000</v>
      </c>
      <c r="E120" s="36">
        <f>SUM(E84+E92+E98+E109+E118)</f>
        <v>53750</v>
      </c>
      <c r="F120" s="15"/>
      <c r="G120" s="15"/>
      <c r="H120" s="45">
        <f>SUM(H84+H92+H98+H109+H118)</f>
        <v>31000</v>
      </c>
    </row>
    <row r="121" ht="12.75">
      <c r="A121" s="1"/>
    </row>
    <row r="122" spans="1:8" ht="12.75">
      <c r="A122" s="3" t="s">
        <v>71</v>
      </c>
      <c r="B122" s="17">
        <f>SUM(B78+B120)</f>
        <v>105794</v>
      </c>
      <c r="C122" s="17">
        <f>SUM(C78+C120)</f>
        <v>441550</v>
      </c>
      <c r="D122" s="60">
        <f>SUM(D78+D120)</f>
        <v>223844</v>
      </c>
      <c r="E122" s="38">
        <f>SUM(E78+E120)</f>
        <v>142272</v>
      </c>
      <c r="F122" s="17"/>
      <c r="G122" s="17"/>
      <c r="H122" s="47">
        <f>SUM(H78+H120)</f>
        <v>72140</v>
      </c>
    </row>
    <row r="123" spans="1:3" ht="12.75">
      <c r="A123" s="3"/>
      <c r="B123" s="17"/>
      <c r="C123" s="17"/>
    </row>
    <row r="125" spans="1:8" ht="12.75">
      <c r="A125" s="9" t="s">
        <v>56</v>
      </c>
      <c r="B125" s="16">
        <f>B48-B122</f>
        <v>-10294</v>
      </c>
      <c r="C125" s="16">
        <f>C48-C122</f>
        <v>-120550</v>
      </c>
      <c r="D125" s="56">
        <f>D48-D122</f>
        <v>27156</v>
      </c>
      <c r="E125" s="35">
        <f>E48-E122</f>
        <v>-17523</v>
      </c>
      <c r="F125" s="16"/>
      <c r="G125" s="16"/>
      <c r="H125" s="48">
        <f>H48-H122</f>
        <v>52609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Jo Ellen Green Kaiser</cp:lastModifiedBy>
  <cp:lastPrinted>2011-05-27T13:45:02Z</cp:lastPrinted>
  <dcterms:created xsi:type="dcterms:W3CDTF">2010-12-20T19:12:33Z</dcterms:created>
  <dcterms:modified xsi:type="dcterms:W3CDTF">2012-08-13T17:25:40Z</dcterms:modified>
  <cp:category/>
  <cp:version/>
  <cp:contentType/>
  <cp:contentStatus/>
</cp:coreProperties>
</file>